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Silvia\Desktop\"/>
    </mc:Choice>
  </mc:AlternateContent>
  <xr:revisionPtr revIDLastSave="0" documentId="13_ncr:1_{14498E2B-8286-4151-A899-9D1627FD27CB}" xr6:coauthVersionLast="36" xr6:coauthVersionMax="36" xr10:uidLastSave="{00000000-0000-0000-0000-000000000000}"/>
  <bookViews>
    <workbookView xWindow="0" yWindow="0" windowWidth="28800" windowHeight="10970" xr2:uid="{00000000-000D-0000-FFFF-FFFF00000000}"/>
  </bookViews>
  <sheets>
    <sheet name="示題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29" i="1" l="1"/>
  <c r="B28" i="1"/>
  <c r="B30" i="1" l="1"/>
  <c r="B36" i="1" l="1"/>
  <c r="B37" i="1"/>
  <c r="B35" i="1" l="1"/>
  <c r="B34" i="1"/>
  <c r="B33" i="1"/>
  <c r="B32" i="1" l="1"/>
  <c r="B38" i="1" l="1"/>
  <c r="B39" i="1" s="1"/>
</calcChain>
</file>

<file path=xl/sharedStrings.xml><?xml version="1.0" encoding="utf-8"?>
<sst xmlns="http://schemas.openxmlformats.org/spreadsheetml/2006/main" count="220" uniqueCount="106">
  <si>
    <t>保留盈餘</t>
  </si>
  <si>
    <t>銷貨退回與折讓</t>
  </si>
  <si>
    <t>應付利息</t>
  </si>
  <si>
    <t>水電費用</t>
  </si>
  <si>
    <t xml:space="preserve">應付帳款 </t>
  </si>
  <si>
    <t xml:space="preserve">存貨 </t>
  </si>
  <si>
    <t xml:space="preserve">應收帳款 </t>
  </si>
  <si>
    <t xml:space="preserve">累計折舊—建築物 </t>
  </si>
  <si>
    <t xml:space="preserve">累計折舊—設備     </t>
  </si>
  <si>
    <t xml:space="preserve">財產稅費用 </t>
  </si>
  <si>
    <t xml:space="preserve">應付財產稅 </t>
  </si>
  <si>
    <t xml:space="preserve">現金     </t>
  </si>
  <si>
    <t xml:space="preserve">銷貨成本  </t>
  </si>
  <si>
    <t xml:space="preserve">薪工費用 </t>
  </si>
  <si>
    <t xml:space="preserve">折舊費用 </t>
  </si>
  <si>
    <t xml:space="preserve">銷貨收入 </t>
  </si>
  <si>
    <t xml:space="preserve">利息費用  </t>
  </si>
  <si>
    <t xml:space="preserve">普通股股本 </t>
  </si>
  <si>
    <t xml:space="preserve">利息收入  </t>
  </si>
  <si>
    <r>
      <rPr>
        <b/>
        <sz val="12"/>
        <color theme="1"/>
        <rFont val="標楷體"/>
        <family val="4"/>
        <charset val="136"/>
      </rPr>
      <t>調整前</t>
    </r>
  </si>
  <si>
    <r>
      <rPr>
        <b/>
        <sz val="12"/>
        <color theme="1"/>
        <rFont val="標楷體"/>
        <family val="4"/>
        <charset val="136"/>
      </rPr>
      <t>調整後</t>
    </r>
  </si>
  <si>
    <t>3.營業費用</t>
    <phoneticPr fontId="1" type="noConversion"/>
  </si>
  <si>
    <t xml:space="preserve">5.本期淨利 </t>
    <phoneticPr fontId="1" type="noConversion"/>
  </si>
  <si>
    <t xml:space="preserve">6.流動資產 </t>
    <phoneticPr fontId="1" type="noConversion"/>
  </si>
  <si>
    <t>7.不動產、廠房及設備</t>
    <phoneticPr fontId="1" type="noConversion"/>
  </si>
  <si>
    <t>處分不動產、廠房及設備損失</t>
    <phoneticPr fontId="1" type="noConversion"/>
  </si>
  <si>
    <t>預期信用減損損失</t>
    <phoneticPr fontId="1" type="noConversion"/>
  </si>
  <si>
    <t>備抵損失-應收帳款</t>
    <phoneticPr fontId="1" type="noConversion"/>
  </si>
  <si>
    <t>應收退稅款</t>
    <phoneticPr fontId="1" type="noConversion"/>
  </si>
  <si>
    <t>商譽</t>
    <phoneticPr fontId="1" type="noConversion"/>
  </si>
  <si>
    <t>專利權</t>
    <phoneticPr fontId="1" type="noConversion"/>
  </si>
  <si>
    <t>累計攤銷-專利權</t>
    <phoneticPr fontId="1" type="noConversion"/>
  </si>
  <si>
    <t>8.無形資產</t>
    <phoneticPr fontId="1" type="noConversion"/>
  </si>
  <si>
    <t>攤銷費用</t>
    <phoneticPr fontId="1" type="noConversion"/>
  </si>
  <si>
    <t xml:space="preserve">資本公積─普通股股票溢價 </t>
    <phoneticPr fontId="1" type="noConversion"/>
  </si>
  <si>
    <t>用品盤存</t>
    <phoneticPr fontId="1" type="noConversion"/>
  </si>
  <si>
    <t xml:space="preserve">用品費用   </t>
    <phoneticPr fontId="1" type="noConversion"/>
  </si>
  <si>
    <t>應付公司債</t>
    <phoneticPr fontId="1" type="noConversion"/>
  </si>
  <si>
    <t xml:space="preserve">佣金費用 </t>
    <phoneticPr fontId="1" type="noConversion"/>
  </si>
  <si>
    <t>應付佣金</t>
    <phoneticPr fontId="1" type="noConversion"/>
  </si>
  <si>
    <t>建築物成本</t>
    <phoneticPr fontId="1" type="noConversion"/>
  </si>
  <si>
    <t>設備成本</t>
    <phoneticPr fontId="1" type="noConversion"/>
  </si>
  <si>
    <t>1.營業收入(淨額)</t>
    <phoneticPr fontId="1" type="noConversion"/>
  </si>
  <si>
    <t>2.營業毛利</t>
    <phoneticPr fontId="1" type="noConversion"/>
  </si>
  <si>
    <t>4.營業利益</t>
    <phoneticPr fontId="1" type="noConversion"/>
  </si>
  <si>
    <t xml:space="preserve">9.流動負債 </t>
    <phoneticPr fontId="1" type="noConversion"/>
  </si>
  <si>
    <t xml:space="preserve">10.非流動負債 </t>
    <phoneticPr fontId="1" type="noConversion"/>
  </si>
  <si>
    <t xml:space="preserve">11.保留盈餘 </t>
    <phoneticPr fontId="1" type="noConversion"/>
  </si>
  <si>
    <t>12.權益總計</t>
    <phoneticPr fontId="1" type="noConversion"/>
  </si>
  <si>
    <t>雲林科技公司位於斗六市中心，且鄰近有人文夜市。該公司採曆年制，在2020年12月31日會計年度終了列示兩種試算表如下：</t>
    <phoneticPr fontId="1" type="noConversion"/>
  </si>
  <si>
    <t>解答（含計算過程）</t>
    <phoneticPr fontId="1" type="noConversion"/>
  </si>
  <si>
    <t>試作：請利用Excel中的函數功能，計算損益表與資產負債表中下列項目之金額。</t>
    <phoneticPr fontId="1" type="noConversion"/>
  </si>
  <si>
    <t>註：應付公司債$16,000於下年度到期支付。</t>
    <phoneticPr fontId="1" type="noConversion"/>
  </si>
  <si>
    <t>調整前</t>
  </si>
  <si>
    <t>調整後</t>
  </si>
  <si>
    <r>
      <rPr>
        <sz val="12"/>
        <color theme="1"/>
        <rFont val="標楷體"/>
        <family val="4"/>
        <charset val="136"/>
      </rPr>
      <t>應付公司債</t>
    </r>
    <phoneticPr fontId="1" type="noConversion"/>
  </si>
  <si>
    <r>
      <rPr>
        <sz val="12"/>
        <color theme="1"/>
        <rFont val="標楷體"/>
        <family val="4"/>
        <charset val="136"/>
      </rPr>
      <t>用品盤存</t>
    </r>
    <phoneticPr fontId="1" type="noConversion"/>
  </si>
  <si>
    <r>
      <rPr>
        <sz val="12"/>
        <color theme="1"/>
        <rFont val="標楷體"/>
        <family val="4"/>
        <charset val="136"/>
      </rPr>
      <t>建築物成本</t>
    </r>
    <phoneticPr fontId="1" type="noConversion"/>
  </si>
  <si>
    <r>
      <rPr>
        <sz val="12"/>
        <color theme="1"/>
        <rFont val="標楷體"/>
        <family val="4"/>
        <charset val="136"/>
      </rPr>
      <t>保留盈餘</t>
    </r>
  </si>
  <si>
    <r>
      <rPr>
        <sz val="12"/>
        <color theme="1"/>
        <rFont val="標楷體"/>
        <family val="4"/>
        <charset val="136"/>
      </rPr>
      <t>應付佣金</t>
    </r>
    <phoneticPr fontId="1" type="noConversion"/>
  </si>
  <si>
    <r>
      <rPr>
        <sz val="12"/>
        <color theme="1"/>
        <rFont val="標楷體"/>
        <family val="4"/>
        <charset val="136"/>
      </rPr>
      <t>設備成本</t>
    </r>
    <phoneticPr fontId="1" type="noConversion"/>
  </si>
  <si>
    <r>
      <rPr>
        <sz val="12"/>
        <color theme="1"/>
        <rFont val="標楷體"/>
        <family val="4"/>
        <charset val="136"/>
      </rPr>
      <t>銷貨退回與折讓</t>
    </r>
  </si>
  <si>
    <r>
      <rPr>
        <sz val="12"/>
        <color theme="1"/>
        <rFont val="標楷體"/>
        <family val="4"/>
        <charset val="136"/>
      </rPr>
      <t>處分不動產、廠房及設備損失</t>
    </r>
    <phoneticPr fontId="1" type="noConversion"/>
  </si>
  <si>
    <r>
      <rPr>
        <sz val="12"/>
        <color theme="1"/>
        <rFont val="標楷體"/>
        <family val="4"/>
        <charset val="136"/>
      </rPr>
      <t>應付利息</t>
    </r>
  </si>
  <si>
    <r>
      <rPr>
        <sz val="12"/>
        <color theme="1"/>
        <rFont val="標楷體"/>
        <family val="4"/>
        <charset val="136"/>
      </rPr>
      <t>水電費用</t>
    </r>
  </si>
  <si>
    <r>
      <rPr>
        <sz val="12"/>
        <color theme="1"/>
        <rFont val="標楷體"/>
        <family val="4"/>
        <charset val="136"/>
      </rPr>
      <t>預期信用減損損失</t>
    </r>
    <phoneticPr fontId="1" type="noConversion"/>
  </si>
  <si>
    <r>
      <rPr>
        <sz val="12"/>
        <color theme="1"/>
        <rFont val="標楷體"/>
        <family val="4"/>
        <charset val="136"/>
      </rPr>
      <t>商譽</t>
    </r>
    <phoneticPr fontId="1" type="noConversion"/>
  </si>
  <si>
    <r>
      <rPr>
        <sz val="12"/>
        <color theme="1"/>
        <rFont val="標楷體"/>
        <family val="4"/>
        <charset val="136"/>
      </rPr>
      <t>應收退稅款</t>
    </r>
    <phoneticPr fontId="1" type="noConversion"/>
  </si>
  <si>
    <r>
      <rPr>
        <sz val="12"/>
        <color theme="1"/>
        <rFont val="標楷體"/>
        <family val="4"/>
        <charset val="136"/>
      </rPr>
      <t>專利權</t>
    </r>
    <phoneticPr fontId="1" type="noConversion"/>
  </si>
  <si>
    <r>
      <rPr>
        <sz val="12"/>
        <color theme="1"/>
        <rFont val="標楷體"/>
        <family val="4"/>
        <charset val="136"/>
      </rPr>
      <t>攤銷費用</t>
    </r>
    <phoneticPr fontId="1" type="noConversion"/>
  </si>
  <si>
    <r>
      <rPr>
        <sz val="12"/>
        <color rgb="FF0070C0"/>
        <rFont val="標楷體"/>
        <family val="4"/>
        <charset val="136"/>
      </rPr>
      <t>解答（含計算過程）</t>
    </r>
    <phoneticPr fontId="1" type="noConversion"/>
  </si>
  <si>
    <r>
      <t>2.</t>
    </r>
    <r>
      <rPr>
        <sz val="12"/>
        <color theme="1"/>
        <rFont val="標楷體"/>
        <family val="4"/>
        <charset val="136"/>
      </rPr>
      <t>營業毛利</t>
    </r>
    <phoneticPr fontId="1" type="noConversion"/>
  </si>
  <si>
    <r>
      <t>3.</t>
    </r>
    <r>
      <rPr>
        <sz val="12"/>
        <color theme="1"/>
        <rFont val="標楷體"/>
        <family val="4"/>
        <charset val="136"/>
      </rPr>
      <t>營業費用</t>
    </r>
    <phoneticPr fontId="1" type="noConversion"/>
  </si>
  <si>
    <r>
      <t>4.</t>
    </r>
    <r>
      <rPr>
        <sz val="12"/>
        <color theme="1"/>
        <rFont val="標楷體"/>
        <family val="4"/>
        <charset val="136"/>
      </rPr>
      <t>營業利益</t>
    </r>
    <phoneticPr fontId="1" type="noConversion"/>
  </si>
  <si>
    <r>
      <t>7.</t>
    </r>
    <r>
      <rPr>
        <sz val="12"/>
        <color theme="1"/>
        <rFont val="標楷體"/>
        <family val="4"/>
        <charset val="136"/>
      </rPr>
      <t>不動產、廠房及設備</t>
    </r>
    <phoneticPr fontId="1" type="noConversion"/>
  </si>
  <si>
    <r>
      <t>8.</t>
    </r>
    <r>
      <rPr>
        <sz val="12"/>
        <color theme="1"/>
        <rFont val="標楷體"/>
        <family val="4"/>
        <charset val="136"/>
      </rPr>
      <t>無形資產</t>
    </r>
    <phoneticPr fontId="1" type="noConversion"/>
  </si>
  <si>
    <r>
      <t>12.</t>
    </r>
    <r>
      <rPr>
        <sz val="12"/>
        <color theme="1"/>
        <rFont val="標楷體"/>
        <family val="4"/>
        <charset val="136"/>
      </rPr>
      <t>權益總計</t>
    </r>
    <phoneticPr fontId="1" type="noConversion"/>
  </si>
  <si>
    <r>
      <rPr>
        <sz val="12"/>
        <color theme="1"/>
        <rFont val="標楷體"/>
        <family val="4"/>
        <charset val="136"/>
      </rPr>
      <t>雲林科技公司位於斗六市中心，且鄰近有人文夜市。該公司採曆年制，在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日會計年度終了列示兩種試算表如下：</t>
    </r>
    <phoneticPr fontId="1" type="noConversion"/>
  </si>
  <si>
    <r>
      <rPr>
        <sz val="12"/>
        <color theme="1"/>
        <rFont val="標楷體"/>
        <family val="4"/>
        <charset val="136"/>
      </rPr>
      <t>應付帳款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</si>
  <si>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存貨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</si>
  <si>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應收帳款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</si>
  <si>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備抵損失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應收帳款</t>
    </r>
    <phoneticPr fontId="1" type="noConversion"/>
  </si>
  <si>
    <r>
      <rPr>
        <sz val="12"/>
        <color theme="1"/>
        <rFont val="標楷體"/>
        <family val="4"/>
        <charset val="136"/>
      </rPr>
      <t>累計折舊</t>
    </r>
    <r>
      <rPr>
        <sz val="12"/>
        <color theme="1"/>
        <rFont val="Times New Roman"/>
        <family val="1"/>
      </rPr>
      <t>—</t>
    </r>
    <r>
      <rPr>
        <sz val="12"/>
        <color theme="1"/>
        <rFont val="標楷體"/>
        <family val="4"/>
        <charset val="136"/>
      </rPr>
      <t>建築物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</si>
  <si>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財產稅費用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</si>
  <si>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累計折舊</t>
    </r>
    <r>
      <rPr>
        <sz val="12"/>
        <color theme="1"/>
        <rFont val="Times New Roman"/>
        <family val="1"/>
      </rPr>
      <t>—</t>
    </r>
    <r>
      <rPr>
        <sz val="12"/>
        <color theme="1"/>
        <rFont val="標楷體"/>
        <family val="4"/>
        <charset val="136"/>
      </rPr>
      <t>設備</t>
    </r>
    <r>
      <rPr>
        <sz val="12"/>
        <color theme="1"/>
        <rFont val="Times New Roman"/>
        <family val="1"/>
      </rPr>
      <t xml:space="preserve">     </t>
    </r>
  </si>
  <si>
    <r>
      <rPr>
        <sz val="12"/>
        <color theme="1"/>
        <rFont val="標楷體"/>
        <family val="4"/>
        <charset val="136"/>
      </rPr>
      <t>應付財產稅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</si>
  <si>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現金</t>
    </r>
    <r>
      <rPr>
        <sz val="12"/>
        <color theme="1"/>
        <rFont val="Times New Roman"/>
        <family val="1"/>
      </rPr>
      <t xml:space="preserve">     </t>
    </r>
  </si>
  <si>
    <r>
      <rPr>
        <sz val="12"/>
        <color theme="1"/>
        <rFont val="標楷體"/>
        <family val="4"/>
        <charset val="136"/>
      </rPr>
      <t>薪工費用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</si>
  <si>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銷貨成本</t>
    </r>
    <r>
      <rPr>
        <sz val="12"/>
        <color theme="1"/>
        <rFont val="Times New Roman"/>
        <family val="1"/>
      </rPr>
      <t xml:space="preserve">  </t>
    </r>
  </si>
  <si>
    <r>
      <rPr>
        <sz val="12"/>
        <color theme="1"/>
        <rFont val="標楷體"/>
        <family val="4"/>
        <charset val="136"/>
      </rPr>
      <t>佣金費用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</si>
  <si>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標楷體"/>
        <family val="4"/>
        <charset val="136"/>
      </rPr>
      <t>折舊費用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</si>
  <si>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用品費用</t>
    </r>
    <r>
      <rPr>
        <sz val="12"/>
        <color theme="1"/>
        <rFont val="Times New Roman"/>
        <family val="1"/>
      </rPr>
      <t xml:space="preserve">   </t>
    </r>
    <phoneticPr fontId="1" type="noConversion"/>
  </si>
  <si>
    <r>
      <rPr>
        <sz val="12"/>
        <color theme="1"/>
        <rFont val="標楷體"/>
        <family val="4"/>
        <charset val="136"/>
      </rPr>
      <t>銷貨收入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</si>
  <si>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利息費用</t>
    </r>
    <r>
      <rPr>
        <sz val="12"/>
        <color theme="1"/>
        <rFont val="Times New Roman"/>
        <family val="1"/>
      </rPr>
      <t xml:space="preserve">  </t>
    </r>
  </si>
  <si>
    <r>
      <rPr>
        <sz val="12"/>
        <color theme="1"/>
        <rFont val="標楷體"/>
        <family val="4"/>
        <charset val="136"/>
      </rPr>
      <t>普通股股本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</si>
  <si>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標楷體"/>
        <family val="4"/>
        <charset val="136"/>
      </rPr>
      <t>資本公積─普通股股票溢價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</si>
  <si>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標楷體"/>
        <family val="4"/>
        <charset val="136"/>
      </rPr>
      <t>利息收入</t>
    </r>
    <r>
      <rPr>
        <sz val="12"/>
        <color theme="1"/>
        <rFont val="Times New Roman"/>
        <family val="1"/>
      </rPr>
      <t xml:space="preserve">  </t>
    </r>
  </si>
  <si>
    <r>
      <rPr>
        <sz val="12"/>
        <color theme="1"/>
        <rFont val="標楷體"/>
        <family val="4"/>
        <charset val="136"/>
      </rPr>
      <t>累計攤銷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專利權</t>
    </r>
    <phoneticPr fontId="1" type="noConversion"/>
  </si>
  <si>
    <r>
      <rPr>
        <sz val="12"/>
        <color theme="1"/>
        <rFont val="標楷體"/>
        <family val="4"/>
        <charset val="136"/>
      </rPr>
      <t>註：應付公司債</t>
    </r>
    <r>
      <rPr>
        <sz val="12"/>
        <color theme="1"/>
        <rFont val="Times New Roman"/>
        <family val="1"/>
      </rPr>
      <t>$16,000</t>
    </r>
    <r>
      <rPr>
        <sz val="12"/>
        <color theme="1"/>
        <rFont val="標楷體"/>
        <family val="4"/>
        <charset val="136"/>
      </rPr>
      <t>於下年度到期支付。</t>
    </r>
    <phoneticPr fontId="1" type="noConversion"/>
  </si>
  <si>
    <r>
      <rPr>
        <sz val="12"/>
        <color theme="1"/>
        <rFont val="標楷體"/>
        <family val="4"/>
        <charset val="136"/>
      </rPr>
      <t>試作：請利用</t>
    </r>
    <r>
      <rPr>
        <sz val="12"/>
        <color theme="1"/>
        <rFont val="Times New Roman"/>
        <family val="1"/>
      </rPr>
      <t>Excel</t>
    </r>
    <r>
      <rPr>
        <sz val="12"/>
        <color theme="1"/>
        <rFont val="標楷體"/>
        <family val="4"/>
        <charset val="136"/>
      </rPr>
      <t>中的函數功能，計算損益表與資產負債表中下列項目之金額。</t>
    </r>
    <phoneticPr fontId="1" type="noConversion"/>
  </si>
  <si>
    <r>
      <t>1.</t>
    </r>
    <r>
      <rPr>
        <sz val="12"/>
        <color theme="1"/>
        <rFont val="標楷體"/>
        <family val="4"/>
        <charset val="136"/>
      </rPr>
      <t>營業收入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淨額</t>
    </r>
    <r>
      <rPr>
        <sz val="12"/>
        <color theme="1"/>
        <rFont val="Times New Roman"/>
        <family val="1"/>
      </rPr>
      <t>)</t>
    </r>
    <phoneticPr fontId="1" type="noConversion"/>
  </si>
  <si>
    <r>
      <t>5.</t>
    </r>
    <r>
      <rPr>
        <sz val="12"/>
        <color theme="1"/>
        <rFont val="標楷體"/>
        <family val="4"/>
        <charset val="136"/>
      </rPr>
      <t>本期淨利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</si>
  <si>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t>6.</t>
    </r>
    <r>
      <rPr>
        <sz val="12"/>
        <color theme="1"/>
        <rFont val="標楷體"/>
        <family val="4"/>
        <charset val="136"/>
      </rPr>
      <t>流動資產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</si>
  <si>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t>9.</t>
    </r>
    <r>
      <rPr>
        <sz val="12"/>
        <color theme="1"/>
        <rFont val="標楷體"/>
        <family val="4"/>
        <charset val="136"/>
      </rPr>
      <t>流動負債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</si>
  <si>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t>10.</t>
    </r>
    <r>
      <rPr>
        <sz val="12"/>
        <color theme="1"/>
        <rFont val="標楷體"/>
        <family val="4"/>
        <charset val="136"/>
      </rPr>
      <t>非流動負債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</si>
  <si>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t>11.</t>
    </r>
    <r>
      <rPr>
        <sz val="12"/>
        <color theme="1"/>
        <rFont val="標楷體"/>
        <family val="4"/>
        <charset val="136"/>
      </rPr>
      <t>保留盈餘</t>
    </r>
    <r>
      <rPr>
        <sz val="12"/>
        <color theme="1"/>
        <rFont val="Times New Roman"/>
        <family val="1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</si>
</sst>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76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color rgb="FF0070C0"/>
      <name val="標楷體"/>
      <family val="4"/>
      <charset val="136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6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6" fontId="3" fillId="0" borderId="0" xfId="0" applyNumberFormat="1" applyFont="1">
      <alignment vertical="center"/>
    </xf>
    <xf numFmtId="6" fontId="3" fillId="0" borderId="0" xfId="0" applyNumberFormat="1" applyFont="1" applyFill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Fill="1" applyAlignment="1">
      <alignment horizontal="right" vertical="center" wrapText="1"/>
    </xf>
    <xf numFmtId="176" fontId="3" fillId="0" borderId="0" xfId="0" applyNumberFormat="1" applyFont="1">
      <alignment vertical="center"/>
    </xf>
    <xf numFmtId="0" fontId="5" fillId="0" borderId="0" xfId="0" applyFont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7" fillId="0" borderId="2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19" zoomScale="90" zoomScaleNormal="90" workbookViewId="0">
      <selection activeCell="L21" sqref="L21"/>
    </sheetView>
  </sheetViews>
  <sheetFormatPr defaultColWidth="9" defaultRowHeight="15.5" x14ac:dyDescent="0.4"/>
  <cols>
    <col min="1" max="1" width="33" style="5" customWidth="1"/>
    <col min="2" max="2" width="16" style="5" customWidth="1"/>
    <col min="3" max="3" width="2.453125" style="5" customWidth="1"/>
    <col min="4" max="4" width="14.08984375" style="5" customWidth="1"/>
    <col min="5" max="5" width="1.90625" style="5" customWidth="1"/>
    <col min="6" max="6" width="27.36328125" style="5" customWidth="1"/>
    <col min="7" max="7" width="13.453125" style="5" customWidth="1"/>
    <col min="8" max="8" width="1.90625" style="5" customWidth="1"/>
    <col min="9" max="9" width="14.453125" style="5" customWidth="1"/>
    <col min="10" max="16384" width="9" style="5"/>
  </cols>
  <sheetData>
    <row r="1" spans="1:10" ht="21.75" customHeight="1" x14ac:dyDescent="0.4">
      <c r="A1" s="14" t="s">
        <v>77</v>
      </c>
      <c r="B1" s="14"/>
      <c r="C1" s="14"/>
      <c r="D1" s="14"/>
      <c r="E1" s="14"/>
      <c r="F1" s="14"/>
      <c r="G1" s="14"/>
      <c r="H1" s="14"/>
      <c r="I1" s="14"/>
    </row>
    <row r="2" spans="1:10" ht="16.5" customHeight="1" x14ac:dyDescent="0.4">
      <c r="A2" s="14"/>
      <c r="B2" s="14"/>
      <c r="C2" s="14"/>
      <c r="D2" s="14"/>
      <c r="E2" s="14"/>
      <c r="F2" s="14"/>
      <c r="G2" s="14"/>
      <c r="H2" s="14"/>
      <c r="I2" s="14"/>
    </row>
    <row r="3" spans="1:10" ht="16.5" customHeight="1" x14ac:dyDescent="0.4">
      <c r="A3" s="15"/>
      <c r="B3" s="15"/>
      <c r="C3" s="15"/>
      <c r="D3" s="15"/>
      <c r="E3" s="15"/>
      <c r="F3" s="15"/>
      <c r="G3" s="15"/>
      <c r="H3" s="15"/>
      <c r="I3" s="15"/>
    </row>
    <row r="4" spans="1:10" ht="18.75" customHeight="1" thickBot="1" x14ac:dyDescent="0.45">
      <c r="A4" s="16"/>
      <c r="B4" s="6" t="s">
        <v>19</v>
      </c>
      <c r="C4" s="1"/>
      <c r="D4" s="6" t="s">
        <v>20</v>
      </c>
      <c r="E4" s="12"/>
      <c r="F4" s="1"/>
      <c r="G4" s="6" t="s">
        <v>19</v>
      </c>
      <c r="H4" s="1"/>
      <c r="I4" s="6" t="s">
        <v>20</v>
      </c>
    </row>
    <row r="5" spans="1:10" ht="18.75" customHeight="1" x14ac:dyDescent="0.4">
      <c r="A5" s="16" t="s">
        <v>78</v>
      </c>
      <c r="B5" s="2">
        <v>317200</v>
      </c>
      <c r="C5" s="2"/>
      <c r="D5" s="8">
        <v>321200</v>
      </c>
      <c r="E5" s="8"/>
      <c r="F5" s="16" t="s">
        <v>79</v>
      </c>
      <c r="G5" s="2">
        <v>300000</v>
      </c>
      <c r="H5" s="2"/>
      <c r="I5" s="8">
        <v>300000</v>
      </c>
      <c r="J5" s="7"/>
    </row>
    <row r="6" spans="1:10" ht="18.75" customHeight="1" x14ac:dyDescent="0.4">
      <c r="A6" s="16" t="s">
        <v>80</v>
      </c>
      <c r="B6" s="9">
        <v>200000</v>
      </c>
      <c r="C6" s="2"/>
      <c r="D6" s="10">
        <v>200000</v>
      </c>
      <c r="E6" s="10"/>
      <c r="F6" s="16" t="s">
        <v>55</v>
      </c>
      <c r="G6" s="9">
        <v>320000</v>
      </c>
      <c r="H6" s="2"/>
      <c r="I6" s="10">
        <v>320000</v>
      </c>
      <c r="J6" s="7"/>
    </row>
    <row r="7" spans="1:10" ht="18.75" customHeight="1" x14ac:dyDescent="0.4">
      <c r="A7" s="16" t="s">
        <v>81</v>
      </c>
      <c r="B7" s="9"/>
      <c r="C7" s="2"/>
      <c r="D7" s="10">
        <v>8000</v>
      </c>
      <c r="E7" s="10"/>
      <c r="F7" s="16" t="s">
        <v>56</v>
      </c>
      <c r="G7" s="9">
        <v>38400</v>
      </c>
      <c r="H7" s="2"/>
      <c r="I7" s="10">
        <v>9600</v>
      </c>
      <c r="J7" s="7"/>
    </row>
    <row r="8" spans="1:10" ht="18.75" customHeight="1" x14ac:dyDescent="0.4">
      <c r="A8" s="16" t="s">
        <v>82</v>
      </c>
      <c r="B8" s="9">
        <v>168400</v>
      </c>
      <c r="C8" s="2"/>
      <c r="D8" s="10">
        <v>210000</v>
      </c>
      <c r="E8" s="10"/>
      <c r="F8" s="16" t="s">
        <v>83</v>
      </c>
      <c r="G8" s="9"/>
      <c r="H8" s="2"/>
      <c r="I8" s="10">
        <v>19200</v>
      </c>
      <c r="J8" s="7"/>
    </row>
    <row r="9" spans="1:10" ht="18.75" customHeight="1" x14ac:dyDescent="0.4">
      <c r="A9" s="16" t="s">
        <v>84</v>
      </c>
      <c r="B9" s="9">
        <v>100000</v>
      </c>
      <c r="C9" s="2"/>
      <c r="D9" s="10">
        <v>151600</v>
      </c>
      <c r="E9" s="10"/>
      <c r="F9" s="16" t="s">
        <v>85</v>
      </c>
      <c r="G9" s="9"/>
      <c r="H9" s="2"/>
      <c r="I9" s="10">
        <v>19200</v>
      </c>
      <c r="J9" s="7"/>
    </row>
    <row r="10" spans="1:10" ht="18.75" customHeight="1" x14ac:dyDescent="0.4">
      <c r="A10" s="16" t="s">
        <v>57</v>
      </c>
      <c r="B10" s="9">
        <v>1000000</v>
      </c>
      <c r="C10" s="2"/>
      <c r="D10" s="10">
        <v>1000000</v>
      </c>
      <c r="E10" s="10"/>
      <c r="F10" s="16" t="s">
        <v>58</v>
      </c>
      <c r="G10" s="9">
        <v>162400</v>
      </c>
      <c r="H10" s="2"/>
      <c r="I10" s="10">
        <v>162400</v>
      </c>
      <c r="J10" s="7"/>
    </row>
    <row r="11" spans="1:10" ht="18.75" customHeight="1" x14ac:dyDescent="0.4">
      <c r="A11" s="16" t="s">
        <v>86</v>
      </c>
      <c r="B11" s="9">
        <v>95200</v>
      </c>
      <c r="C11" s="2"/>
      <c r="D11" s="10">
        <v>95200</v>
      </c>
      <c r="E11" s="10"/>
      <c r="F11" s="16" t="s">
        <v>87</v>
      </c>
      <c r="G11" s="9">
        <v>432000</v>
      </c>
      <c r="H11" s="2"/>
      <c r="I11" s="10">
        <v>432000</v>
      </c>
      <c r="J11" s="7"/>
    </row>
    <row r="12" spans="1:10" ht="18.75" customHeight="1" x14ac:dyDescent="0.4">
      <c r="A12" s="16" t="s">
        <v>88</v>
      </c>
      <c r="B12" s="9">
        <v>1650800</v>
      </c>
      <c r="C12" s="2"/>
      <c r="D12" s="10">
        <v>1650800</v>
      </c>
      <c r="E12" s="10"/>
      <c r="F12" s="16" t="s">
        <v>89</v>
      </c>
      <c r="G12" s="9">
        <v>40800</v>
      </c>
      <c r="H12" s="2"/>
      <c r="I12" s="10">
        <v>58000</v>
      </c>
      <c r="J12" s="7"/>
    </row>
    <row r="13" spans="1:10" ht="18.75" customHeight="1" x14ac:dyDescent="0.4">
      <c r="A13" s="16" t="s">
        <v>90</v>
      </c>
      <c r="B13" s="9"/>
      <c r="C13" s="2"/>
      <c r="D13" s="10">
        <v>93200</v>
      </c>
      <c r="E13" s="10"/>
      <c r="F13" s="16" t="s">
        <v>59</v>
      </c>
      <c r="G13" s="9"/>
      <c r="H13" s="2"/>
      <c r="I13" s="10">
        <v>17200</v>
      </c>
      <c r="J13" s="7"/>
    </row>
    <row r="14" spans="1:10" ht="18.75" customHeight="1" x14ac:dyDescent="0.4">
      <c r="A14" s="16" t="s">
        <v>60</v>
      </c>
      <c r="B14" s="9">
        <v>400000</v>
      </c>
      <c r="C14" s="2"/>
      <c r="D14" s="10">
        <v>400000</v>
      </c>
      <c r="E14" s="10"/>
      <c r="F14" s="16" t="s">
        <v>61</v>
      </c>
      <c r="G14" s="9">
        <v>32000</v>
      </c>
      <c r="H14" s="2"/>
      <c r="I14" s="10">
        <v>32000</v>
      </c>
      <c r="J14" s="7"/>
    </row>
    <row r="15" spans="1:10" ht="18.75" customHeight="1" x14ac:dyDescent="0.4">
      <c r="A15" s="16" t="s">
        <v>91</v>
      </c>
      <c r="B15" s="9"/>
      <c r="C15" s="2"/>
      <c r="D15" s="10">
        <v>28800</v>
      </c>
      <c r="E15" s="10"/>
      <c r="F15" s="16" t="s">
        <v>92</v>
      </c>
      <c r="G15" s="9">
        <v>2896000</v>
      </c>
      <c r="H15" s="2"/>
      <c r="I15" s="10">
        <v>2896000</v>
      </c>
      <c r="J15" s="7"/>
    </row>
    <row r="16" spans="1:10" ht="18.75" customHeight="1" x14ac:dyDescent="0.4">
      <c r="A16" s="16" t="s">
        <v>93</v>
      </c>
      <c r="B16" s="9">
        <v>8000</v>
      </c>
      <c r="C16" s="2"/>
      <c r="D16" s="10">
        <v>30400</v>
      </c>
      <c r="E16" s="10"/>
      <c r="F16" s="16" t="s">
        <v>94</v>
      </c>
      <c r="G16" s="9">
        <v>400000</v>
      </c>
      <c r="H16" s="2"/>
      <c r="I16" s="10">
        <v>400000</v>
      </c>
      <c r="J16" s="7"/>
    </row>
    <row r="17" spans="1:10" ht="18.75" customHeight="1" x14ac:dyDescent="0.4">
      <c r="A17" s="16" t="s">
        <v>62</v>
      </c>
      <c r="B17" s="9">
        <v>4000</v>
      </c>
      <c r="C17" s="2"/>
      <c r="D17" s="10">
        <v>4000</v>
      </c>
      <c r="E17" s="10"/>
      <c r="F17" s="16" t="s">
        <v>95</v>
      </c>
      <c r="G17" s="9">
        <v>48000</v>
      </c>
      <c r="H17" s="2"/>
      <c r="I17" s="10">
        <v>48000</v>
      </c>
      <c r="J17" s="7"/>
    </row>
    <row r="18" spans="1:10" ht="18.75" customHeight="1" x14ac:dyDescent="0.4">
      <c r="A18" s="16" t="s">
        <v>63</v>
      </c>
      <c r="B18" s="9"/>
      <c r="C18" s="2"/>
      <c r="D18" s="10">
        <v>22400</v>
      </c>
      <c r="E18" s="10"/>
      <c r="F18" s="16" t="s">
        <v>64</v>
      </c>
      <c r="G18" s="9">
        <v>44000</v>
      </c>
      <c r="H18" s="2"/>
      <c r="I18" s="10">
        <v>48000</v>
      </c>
      <c r="J18" s="7"/>
    </row>
    <row r="19" spans="1:10" ht="18.75" customHeight="1" x14ac:dyDescent="0.4">
      <c r="A19" s="16" t="s">
        <v>96</v>
      </c>
      <c r="B19" s="9">
        <v>16000</v>
      </c>
      <c r="C19" s="2"/>
      <c r="D19" s="10">
        <v>16000</v>
      </c>
      <c r="E19" s="10"/>
      <c r="F19" s="16" t="s">
        <v>65</v>
      </c>
      <c r="G19" s="9"/>
      <c r="H19" s="2"/>
      <c r="I19" s="10">
        <v>8000</v>
      </c>
      <c r="J19" s="7"/>
    </row>
    <row r="20" spans="1:10" ht="18.75" customHeight="1" x14ac:dyDescent="0.4">
      <c r="A20" s="16" t="s">
        <v>66</v>
      </c>
      <c r="B20" s="9">
        <v>160000</v>
      </c>
      <c r="C20" s="2"/>
      <c r="D20" s="10">
        <v>160000</v>
      </c>
      <c r="E20" s="10"/>
      <c r="F20" s="16" t="s">
        <v>67</v>
      </c>
      <c r="G20" s="9">
        <v>1200</v>
      </c>
      <c r="H20" s="2"/>
      <c r="I20" s="10">
        <v>1200</v>
      </c>
      <c r="J20" s="7"/>
    </row>
    <row r="21" spans="1:10" ht="18.75" customHeight="1" x14ac:dyDescent="0.4">
      <c r="A21" s="16" t="s">
        <v>68</v>
      </c>
      <c r="B21" s="9">
        <v>40000</v>
      </c>
      <c r="C21" s="2"/>
      <c r="D21" s="10">
        <v>40000</v>
      </c>
      <c r="E21" s="10"/>
      <c r="F21" s="5" t="s">
        <v>69</v>
      </c>
      <c r="G21" s="11"/>
      <c r="H21" s="2"/>
      <c r="I21" s="10">
        <v>1600</v>
      </c>
      <c r="J21" s="7"/>
    </row>
    <row r="22" spans="1:10" ht="18.75" customHeight="1" x14ac:dyDescent="0.4">
      <c r="A22" s="16" t="s">
        <v>97</v>
      </c>
      <c r="B22" s="9">
        <v>18400</v>
      </c>
      <c r="C22" s="2"/>
      <c r="D22" s="10">
        <v>20000</v>
      </c>
      <c r="E22" s="10"/>
    </row>
    <row r="23" spans="1:10" ht="18.75" customHeight="1" x14ac:dyDescent="0.4">
      <c r="A23" s="16"/>
      <c r="B23" s="4"/>
      <c r="C23" s="2"/>
      <c r="D23" s="3"/>
      <c r="E23" s="3"/>
      <c r="F23" s="16"/>
      <c r="G23" s="3"/>
      <c r="H23" s="3"/>
      <c r="I23" s="3"/>
    </row>
    <row r="24" spans="1:10" ht="18.75" customHeight="1" x14ac:dyDescent="0.4">
      <c r="A24" s="5" t="s">
        <v>98</v>
      </c>
      <c r="B24" s="4"/>
      <c r="C24" s="2"/>
      <c r="D24" s="3"/>
      <c r="E24" s="3"/>
      <c r="F24" s="16"/>
      <c r="G24" s="3"/>
      <c r="H24" s="3"/>
      <c r="I24" s="3"/>
    </row>
    <row r="25" spans="1:10" ht="18.75" customHeight="1" x14ac:dyDescent="0.4">
      <c r="F25" s="16"/>
      <c r="G25" s="3"/>
      <c r="H25" s="3"/>
      <c r="I25" s="3"/>
    </row>
    <row r="26" spans="1:10" ht="17" x14ac:dyDescent="0.4">
      <c r="A26" s="5" t="s">
        <v>99</v>
      </c>
      <c r="I26" s="3"/>
    </row>
    <row r="27" spans="1:10" ht="17" x14ac:dyDescent="0.4">
      <c r="B27" s="17" t="s">
        <v>70</v>
      </c>
      <c r="I27" s="3"/>
    </row>
    <row r="28" spans="1:10" ht="16.5" customHeight="1" x14ac:dyDescent="0.4">
      <c r="A28" s="5" t="s">
        <v>100</v>
      </c>
      <c r="B28" s="13">
        <f>I15-I14</f>
        <v>2864000</v>
      </c>
      <c r="I28" s="3"/>
    </row>
    <row r="29" spans="1:10" ht="17" x14ac:dyDescent="0.4">
      <c r="A29" s="5" t="s">
        <v>71</v>
      </c>
      <c r="B29" s="13">
        <f>B28-D12</f>
        <v>1213200</v>
      </c>
      <c r="I29" s="3"/>
    </row>
    <row r="30" spans="1:10" ht="17" x14ac:dyDescent="0.4">
      <c r="A30" s="5" t="s">
        <v>72</v>
      </c>
      <c r="B30" s="13">
        <f>D13+D15+I8+I19+I11+I18+I12+I21</f>
        <v>688800</v>
      </c>
      <c r="I30" s="3"/>
    </row>
    <row r="31" spans="1:10" ht="17" x14ac:dyDescent="0.4">
      <c r="A31" s="5" t="s">
        <v>73</v>
      </c>
      <c r="B31" s="13">
        <f>B28-D13-D15-I8-I11-I12-I18-D12-I19-I21</f>
        <v>524400</v>
      </c>
    </row>
    <row r="32" spans="1:10" ht="17" x14ac:dyDescent="0.4">
      <c r="A32" s="5" t="s">
        <v>101</v>
      </c>
      <c r="B32" s="13">
        <f>B31+D19-D16-D17</f>
        <v>506000</v>
      </c>
    </row>
    <row r="33" spans="1:2" ht="17" x14ac:dyDescent="0.4">
      <c r="A33" s="5" t="s">
        <v>102</v>
      </c>
      <c r="B33" s="13">
        <f>D6+D11+I5+I7-D7+I20</f>
        <v>598000</v>
      </c>
    </row>
    <row r="34" spans="1:2" ht="17" x14ac:dyDescent="0.4">
      <c r="A34" s="5" t="s">
        <v>74</v>
      </c>
      <c r="B34" s="13">
        <f>D10-D8-D9+D14</f>
        <v>1038400</v>
      </c>
    </row>
    <row r="35" spans="1:2" ht="17" x14ac:dyDescent="0.4">
      <c r="A35" s="5" t="s">
        <v>75</v>
      </c>
      <c r="B35" s="13">
        <f>D20+D21-D22</f>
        <v>180000</v>
      </c>
    </row>
    <row r="36" spans="1:2" ht="17" x14ac:dyDescent="0.4">
      <c r="A36" s="5" t="s">
        <v>103</v>
      </c>
      <c r="B36" s="13">
        <f>D5+D18+16000+I9+I13</f>
        <v>396000</v>
      </c>
    </row>
    <row r="37" spans="1:2" ht="17" x14ac:dyDescent="0.4">
      <c r="A37" s="5" t="s">
        <v>104</v>
      </c>
      <c r="B37" s="13">
        <f>I6-16000</f>
        <v>304000</v>
      </c>
    </row>
    <row r="38" spans="1:2" ht="17" x14ac:dyDescent="0.4">
      <c r="A38" s="5" t="s">
        <v>105</v>
      </c>
      <c r="B38" s="13">
        <f>I10+B32</f>
        <v>668400</v>
      </c>
    </row>
    <row r="39" spans="1:2" ht="17" x14ac:dyDescent="0.4">
      <c r="A39" s="5" t="s">
        <v>76</v>
      </c>
      <c r="B39" s="13">
        <f>I16+I17+B38</f>
        <v>1116400</v>
      </c>
    </row>
    <row r="40" spans="1:2" x14ac:dyDescent="0.4">
      <c r="B40" s="1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示題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cjpan</dc:creator>
  <cp:lastModifiedBy>Silvia</cp:lastModifiedBy>
  <dcterms:created xsi:type="dcterms:W3CDTF">2020-06-01T05:31:54Z</dcterms:created>
  <dcterms:modified xsi:type="dcterms:W3CDTF">2020-06-02T09:41:07Z</dcterms:modified>
</cp:coreProperties>
</file>